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<sst xmlns="http://schemas.openxmlformats.org/spreadsheetml/2006/main" count="153" uniqueCount="101">
  <si>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</si>
  <si>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</si>
  <si>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</si>
  <si>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</si>
  <si>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</si>
  <si>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</si>
  <si>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</si>
  <si>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</si>
  <si>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</si>
  <si>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</si>
  <si>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</si>
  <si>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</si>
  <si>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</si>
  <si>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</si>
  <si>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</si>
  <si>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</si>
  <si>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</si>
  <si>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</si>
  <si>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</si>
  <si>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</si>
  <si>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</si>
  <si>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</si>
  <si>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</si>
  <si>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</si>
  <si>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</si>
  <si>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</si>
  <si>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</si>
  <si>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</si>
  <si>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</si>
  <si>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</si>
  <si>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</si>
  <si>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</si>
  <si>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</si>
  <si>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</si>
  <si>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</si>
  <si>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</si>
  <si>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</si>
  <si>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</si>
  <si>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</si>
  <si>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</si>
  <si>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</si>
  <si>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</si>
  <si>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</si>
  <si>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</si>
  <si>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</si>
  <si>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</si>
  <si>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</si>
  <si>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</si>
  <si>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</si>
  <si>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</si>
  <si>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</si>
  <si>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</si>
  <si>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</si>
  <si>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</si>
  <si>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</si>
  <si>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</si>
  <si>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</si>
  <si>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</si>
  <si>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</si>
  <si>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</si>
  <si>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</si>
  <si>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</si>
  <si>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</si>
  <si>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</si>
  <si>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</si>
  <si>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</si>
  <si>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</si>
  <si>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</si>
  <si>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</si>
  <si>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</si>
  <si>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</si>
  <si>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Áht. 29/A§ szerinti tervszámmal</t>
  </si>
  <si>
    <t>Kiadási jogcímek</t>
  </si>
  <si>
    <t>Kedvezmény összege ( Ft)</t>
  </si>
  <si>
    <t>Mentesség összege ( Ft)</t>
  </si>
  <si>
    <t>Összesen (Ft)</t>
  </si>
  <si>
    <t>(adatok Ft-ban)</t>
  </si>
  <si>
    <t>2023. évi előirányzat</t>
  </si>
  <si>
    <t>2024. évi előirányzat</t>
  </si>
  <si>
    <t>2022.év</t>
  </si>
  <si>
    <t>2022. évi KÖZVETETT TÁMOGATÁSOK</t>
  </si>
  <si>
    <t>2025. évi előirányzat</t>
  </si>
  <si>
    <t xml:space="preserve">2022. évi költségvetés összevont mérlege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</si>
  <si>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</si>
  <si>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</si>
  <si>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</si>
  <si>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</si>
  <si>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</si>
  <si>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</si>
  <si>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</si>
  <si>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</si>
  <si>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</si>
  <si>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</si>
  <si>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</si>
  <si>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</si>
  <si>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</si>
  <si>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</si>
  <si>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</si>
  <si>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</si>
  <si>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2022. évi módosított előirányzat</t>
  </si>
  <si>
    <t>2022. évi erdeti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</si>
</sst>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2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N34" sqref="N34"/>
    </sheetView>
  </sheetViews>
  <sheetFormatPr defaultColWidth="9.00390625" defaultRowHeight="15.75"/>
  <cols>
    <col min="1" max="1" width="5.375" style="53" customWidth="1"/>
    <col min="2" max="2" width="2.875" style="1" customWidth="1"/>
    <col min="3" max="3" width="31.125" style="1" customWidth="1"/>
    <col min="4" max="4" width="9.625" style="10" customWidth="1"/>
    <col min="5" max="5" width="8.875" style="10" customWidth="1"/>
    <col min="6" max="6" width="9.00390625" style="10" customWidth="1"/>
    <col min="7" max="7" width="9.75390625" style="10" customWidth="1"/>
    <col min="8" max="8" width="8.875" style="10" customWidth="1"/>
    <col min="9" max="9" width="9.25390625" style="10" customWidth="1"/>
    <col min="10" max="10" width="9.00390625" style="10" customWidth="1"/>
    <col min="11" max="11" width="9.25390625" style="10" customWidth="1"/>
    <col min="12" max="12" width="8.625" style="10" customWidth="1"/>
    <col min="13" max="14" width="9.50390625" style="10" customWidth="1"/>
    <col min="15" max="15" width="8.625" style="10" customWidth="1"/>
    <col min="16" max="16" width="10.25390625" style="10" customWidth="1"/>
    <col min="17" max="16384" width="9.00390625" style="10" customWidth="1"/>
  </cols>
  <sheetData>
    <row r="1" spans="1:16" s="1" customFormat="1" ht="15.75">
      <c r="A1" s="2"/>
      <c r="B1" s="54" t="s">
        <v>59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1" customFormat="1" ht="15.75">
      <c r="A2" s="2"/>
      <c r="B2" s="54" t="s">
        <v>79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1" customFormat="1" ht="15.75">
      <c r="A3" s="2"/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ht="15.75">
      <c r="A4" s="2"/>
      <c r="B4" s="54" t="s">
        <v>76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5" customFormat="1" ht="16.5">
      <c r="A5" s="52"/>
      <c r="B5" s="3"/>
      <c r="C5" s="3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"/>
    </row>
    <row r="6" spans="1:16" s="52" customFormat="1" ht="16.5">
      <c r="A6" s="3" t="s">
        <v>83</v>
      </c>
      <c r="B6" s="3" t="s">
        <v>84</v>
      </c>
      <c r="C6" s="50" t="s">
        <v>85</v>
      </c>
      <c r="D6" s="50" t="s">
        <v>86</v>
      </c>
      <c r="E6" s="50" t="s">
        <v>87</v>
      </c>
      <c r="F6" s="50" t="s">
        <v>88</v>
      </c>
      <c r="G6" s="50" t="s">
        <v>89</v>
      </c>
      <c r="H6" s="50" t="s">
        <v>90</v>
      </c>
      <c r="I6" s="50" t="s">
        <v>91</v>
      </c>
      <c r="J6" s="50" t="s">
        <v>92</v>
      </c>
      <c r="K6" s="50" t="s">
        <v>93</v>
      </c>
      <c r="L6" s="50" t="s">
        <v>94</v>
      </c>
      <c r="M6" s="50" t="s">
        <v>95</v>
      </c>
      <c r="N6" s="50" t="s">
        <v>96</v>
      </c>
      <c r="O6" s="51" t="s">
        <v>97</v>
      </c>
      <c r="P6" s="52" t="s">
        <v>98</v>
      </c>
    </row>
    <row r="7" spans="1:16" s="1" customFormat="1" ht="15.75">
      <c r="A7" s="2">
        <v>1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2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</row>
    <row r="8" spans="1:16" s="1" customFormat="1" ht="15.75">
      <c r="A8" s="2">
        <v>2</v>
      </c>
      <c r="B8" s="28" t="s">
        <v>24</v>
      </c>
      <c r="C8" s="30" t="s">
        <v>57</v>
      </c>
      <c r="D8" s="22">
        <v>2196870</v>
      </c>
      <c r="E8" s="22">
        <v>2196870</v>
      </c>
      <c r="F8" s="22">
        <v>2196870</v>
      </c>
      <c r="G8" s="22">
        <v>2196870</v>
      </c>
      <c r="H8" s="22">
        <v>2196870</v>
      </c>
      <c r="I8" s="22">
        <v>2196870</v>
      </c>
      <c r="J8" s="22">
        <v>2609968</v>
      </c>
      <c r="K8" s="22">
        <v>2609968</v>
      </c>
      <c r="L8" s="22">
        <v>2609968</v>
      </c>
      <c r="M8" s="22">
        <v>2609968</v>
      </c>
      <c r="N8" s="22">
        <v>2609968</v>
      </c>
      <c r="O8" s="22">
        <v>2609968</v>
      </c>
      <c r="P8" s="22">
        <f>SUM(D8:O8)</f>
        <v>28841028</v>
      </c>
    </row>
    <row r="9" spans="1:16" s="1" customFormat="1" ht="15.75">
      <c r="A9" s="2">
        <v>3</v>
      </c>
      <c r="B9" s="28" t="s">
        <v>25</v>
      </c>
      <c r="C9" s="30" t="s">
        <v>26</v>
      </c>
      <c r="D9" s="22">
        <v>0</v>
      </c>
      <c r="E9" s="22">
        <v>0</v>
      </c>
      <c r="F9" s="22">
        <v>2902500</v>
      </c>
      <c r="G9" s="22">
        <v>2902500</v>
      </c>
      <c r="H9" s="22">
        <v>0</v>
      </c>
      <c r="I9" s="22">
        <v>0</v>
      </c>
      <c r="J9" s="22">
        <v>0</v>
      </c>
      <c r="K9" s="22">
        <v>0</v>
      </c>
      <c r="L9" s="22">
        <v>2902500</v>
      </c>
      <c r="M9" s="22">
        <v>2902500</v>
      </c>
      <c r="N9" s="22">
        <v>0</v>
      </c>
      <c r="O9" s="22">
        <v>0</v>
      </c>
      <c r="P9" s="22">
        <f aca="true" t="shared" si="0" ref="P9:P14">SUM(D9:O9)</f>
        <v>11610000</v>
      </c>
    </row>
    <row r="10" spans="1:16" s="1" customFormat="1" ht="15.75">
      <c r="A10" s="2">
        <v>4</v>
      </c>
      <c r="B10" s="28" t="s">
        <v>27</v>
      </c>
      <c r="C10" s="30" t="s">
        <v>28</v>
      </c>
      <c r="D10" s="22">
        <v>268000</v>
      </c>
      <c r="E10" s="22">
        <v>268000</v>
      </c>
      <c r="F10" s="22">
        <v>268000</v>
      </c>
      <c r="G10" s="22">
        <v>268000</v>
      </c>
      <c r="H10" s="22">
        <v>268000</v>
      </c>
      <c r="I10" s="22">
        <v>268000</v>
      </c>
      <c r="J10" s="22">
        <v>268000</v>
      </c>
      <c r="K10" s="22">
        <v>268000</v>
      </c>
      <c r="L10" s="22">
        <v>268000</v>
      </c>
      <c r="M10" s="22">
        <v>268000</v>
      </c>
      <c r="N10" s="22">
        <v>268000</v>
      </c>
      <c r="O10" s="22">
        <v>268000</v>
      </c>
      <c r="P10" s="22">
        <f t="shared" si="0"/>
        <v>3216000</v>
      </c>
    </row>
    <row r="11" spans="1:16" s="1" customFormat="1" ht="15.75">
      <c r="A11" s="2">
        <v>5</v>
      </c>
      <c r="B11" s="28" t="s">
        <v>29</v>
      </c>
      <c r="C11" s="30" t="s">
        <v>30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1729878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f t="shared" si="0"/>
        <v>1729878</v>
      </c>
    </row>
    <row r="12" spans="1:16" s="1" customFormat="1" ht="15.75">
      <c r="A12" s="2">
        <v>6</v>
      </c>
      <c r="B12" s="28" t="s">
        <v>31</v>
      </c>
      <c r="C12" s="30" t="s">
        <v>56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f t="shared" si="0"/>
        <v>0</v>
      </c>
    </row>
    <row r="13" spans="1:16" s="1" customFormat="1" ht="15.75">
      <c r="A13" s="2">
        <v>7</v>
      </c>
      <c r="B13" s="28" t="s">
        <v>32</v>
      </c>
      <c r="C13" s="30" t="s">
        <v>33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f t="shared" si="0"/>
        <v>0</v>
      </c>
    </row>
    <row r="14" spans="1:16" s="1" customFormat="1" ht="15.75">
      <c r="A14" s="2">
        <v>8</v>
      </c>
      <c r="B14" s="28" t="s">
        <v>34</v>
      </c>
      <c r="C14" s="30" t="s">
        <v>35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 t="shared" si="0"/>
        <v>0</v>
      </c>
    </row>
    <row r="15" spans="1:16" s="1" customFormat="1" ht="15.75">
      <c r="A15" s="2">
        <v>9</v>
      </c>
      <c r="B15" s="33" t="s">
        <v>36</v>
      </c>
      <c r="C15" s="34" t="s">
        <v>37</v>
      </c>
      <c r="D15" s="22">
        <v>16587511</v>
      </c>
      <c r="E15" s="22">
        <v>16587511</v>
      </c>
      <c r="F15" s="22">
        <v>16587511</v>
      </c>
      <c r="G15" s="22">
        <v>16587511</v>
      </c>
      <c r="H15" s="22">
        <v>16587511</v>
      </c>
      <c r="I15" s="22">
        <v>16587511</v>
      </c>
      <c r="J15" s="22">
        <v>16587511</v>
      </c>
      <c r="K15" s="22">
        <v>16587511</v>
      </c>
      <c r="L15" s="22">
        <v>16587511</v>
      </c>
      <c r="M15" s="22">
        <v>16587510</v>
      </c>
      <c r="N15" s="22">
        <v>16587510</v>
      </c>
      <c r="O15" s="22">
        <v>16587510</v>
      </c>
      <c r="P15" s="22">
        <f>SUM(D15:O15)</f>
        <v>199050129</v>
      </c>
    </row>
    <row r="16" spans="1:16" s="1" customFormat="1" ht="15.75">
      <c r="A16" s="2">
        <v>10</v>
      </c>
      <c r="B16" s="35"/>
      <c r="C16" s="36" t="s">
        <v>16</v>
      </c>
      <c r="D16" s="37">
        <f>SUM(D8:D15)</f>
        <v>19052381</v>
      </c>
      <c r="E16" s="37">
        <f aca="true" t="shared" si="1" ref="E16:O16">SUM(E8:E15)</f>
        <v>19052381</v>
      </c>
      <c r="F16" s="37">
        <f t="shared" si="1"/>
        <v>21954881</v>
      </c>
      <c r="G16" s="37">
        <f t="shared" si="1"/>
        <v>21954881</v>
      </c>
      <c r="H16" s="37">
        <f t="shared" si="1"/>
        <v>19052381</v>
      </c>
      <c r="I16" s="37">
        <f t="shared" si="1"/>
        <v>19052381</v>
      </c>
      <c r="J16" s="37">
        <f t="shared" si="1"/>
        <v>21195357</v>
      </c>
      <c r="K16" s="37">
        <f t="shared" si="1"/>
        <v>19465479</v>
      </c>
      <c r="L16" s="37">
        <f t="shared" si="1"/>
        <v>22367979</v>
      </c>
      <c r="M16" s="37">
        <f t="shared" si="1"/>
        <v>22367978</v>
      </c>
      <c r="N16" s="37">
        <f t="shared" si="1"/>
        <v>19465478</v>
      </c>
      <c r="O16" s="37">
        <f t="shared" si="1"/>
        <v>19465478</v>
      </c>
      <c r="P16" s="37">
        <f>SUM(P8:P15)</f>
        <v>244447035</v>
      </c>
    </row>
    <row r="17" spans="1:16" s="5" customFormat="1" ht="15.75">
      <c r="A17" s="2">
        <v>11</v>
      </c>
      <c r="B17" s="8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/>
    </row>
    <row r="18" spans="1:16" s="1" customFormat="1" ht="15.75">
      <c r="A18" s="2">
        <v>12</v>
      </c>
      <c r="B18" s="28" t="s">
        <v>38</v>
      </c>
      <c r="C18" s="29" t="s">
        <v>39</v>
      </c>
      <c r="D18" s="22">
        <v>1551933</v>
      </c>
      <c r="E18" s="22">
        <v>1551933</v>
      </c>
      <c r="F18" s="22">
        <v>1551933</v>
      </c>
      <c r="G18" s="22">
        <v>1551933</v>
      </c>
      <c r="H18" s="22">
        <v>1551933</v>
      </c>
      <c r="I18" s="22">
        <v>1551933</v>
      </c>
      <c r="J18" s="22">
        <v>1812193</v>
      </c>
      <c r="K18" s="22">
        <v>1812193</v>
      </c>
      <c r="L18" s="22">
        <v>1812193</v>
      </c>
      <c r="M18" s="22">
        <v>1812193</v>
      </c>
      <c r="N18" s="22">
        <v>1812193</v>
      </c>
      <c r="O18" s="22">
        <v>1812193</v>
      </c>
      <c r="P18" s="22">
        <f aca="true" t="shared" si="2" ref="P18:P26">SUM(D18:O18)</f>
        <v>20184756</v>
      </c>
    </row>
    <row r="19" spans="1:16" s="1" customFormat="1" ht="15.75">
      <c r="A19" s="2">
        <v>13</v>
      </c>
      <c r="B19" s="28" t="s">
        <v>40</v>
      </c>
      <c r="C19" s="28" t="s">
        <v>41</v>
      </c>
      <c r="D19" s="22">
        <v>206058</v>
      </c>
      <c r="E19" s="22">
        <v>206058</v>
      </c>
      <c r="F19" s="22">
        <v>206058</v>
      </c>
      <c r="G19" s="22">
        <v>206058</v>
      </c>
      <c r="H19" s="22">
        <v>206058</v>
      </c>
      <c r="I19" s="22">
        <v>206058</v>
      </c>
      <c r="J19" s="22">
        <v>240333</v>
      </c>
      <c r="K19" s="22">
        <v>240333</v>
      </c>
      <c r="L19" s="22">
        <v>240333</v>
      </c>
      <c r="M19" s="22">
        <v>240333</v>
      </c>
      <c r="N19" s="22">
        <v>240333</v>
      </c>
      <c r="O19" s="22">
        <v>240333</v>
      </c>
      <c r="P19" s="22">
        <f t="shared" si="2"/>
        <v>2678346</v>
      </c>
    </row>
    <row r="20" spans="1:16" s="1" customFormat="1" ht="15.75">
      <c r="A20" s="2">
        <v>14</v>
      </c>
      <c r="B20" s="28" t="s">
        <v>42</v>
      </c>
      <c r="C20" s="30" t="s">
        <v>43</v>
      </c>
      <c r="D20" s="22">
        <v>1228375</v>
      </c>
      <c r="E20" s="22">
        <v>1228375</v>
      </c>
      <c r="F20" s="22">
        <v>1228375</v>
      </c>
      <c r="G20" s="22">
        <v>1228375</v>
      </c>
      <c r="H20" s="22">
        <v>1228375</v>
      </c>
      <c r="I20" s="22">
        <v>1228375</v>
      </c>
      <c r="J20" s="22">
        <v>1473447</v>
      </c>
      <c r="K20" s="22">
        <v>1473447</v>
      </c>
      <c r="L20" s="22">
        <v>1473448</v>
      </c>
      <c r="M20" s="22">
        <v>1473448</v>
      </c>
      <c r="N20" s="22">
        <v>1473448</v>
      </c>
      <c r="O20" s="22">
        <v>1473448</v>
      </c>
      <c r="P20" s="22">
        <f t="shared" si="2"/>
        <v>16210936</v>
      </c>
    </row>
    <row r="21" spans="1:16" s="1" customFormat="1" ht="15.75">
      <c r="A21" s="2">
        <v>15</v>
      </c>
      <c r="B21" s="28" t="s">
        <v>44</v>
      </c>
      <c r="C21" s="29" t="s">
        <v>45</v>
      </c>
      <c r="D21" s="22">
        <v>166666</v>
      </c>
      <c r="E21" s="22">
        <v>166666</v>
      </c>
      <c r="F21" s="22">
        <v>166666</v>
      </c>
      <c r="G21" s="22">
        <v>166666</v>
      </c>
      <c r="H21" s="22">
        <v>166667</v>
      </c>
      <c r="I21" s="22">
        <v>166667</v>
      </c>
      <c r="J21" s="22">
        <v>166667</v>
      </c>
      <c r="K21" s="22">
        <v>166667</v>
      </c>
      <c r="L21" s="22">
        <v>166667</v>
      </c>
      <c r="M21" s="22">
        <v>166667</v>
      </c>
      <c r="N21" s="22">
        <v>166667</v>
      </c>
      <c r="O21" s="22">
        <v>166667</v>
      </c>
      <c r="P21" s="22">
        <f t="shared" si="2"/>
        <v>2000000</v>
      </c>
    </row>
    <row r="22" spans="1:16" s="1" customFormat="1" ht="15.75">
      <c r="A22" s="2">
        <v>16</v>
      </c>
      <c r="B22" s="28" t="s">
        <v>46</v>
      </c>
      <c r="C22" s="29" t="s">
        <v>47</v>
      </c>
      <c r="D22" s="22">
        <v>1055831</v>
      </c>
      <c r="E22" s="22">
        <v>1055831</v>
      </c>
      <c r="F22" s="22">
        <v>1055831</v>
      </c>
      <c r="G22" s="22">
        <v>1055831</v>
      </c>
      <c r="H22" s="22">
        <v>1055832</v>
      </c>
      <c r="I22" s="22">
        <v>1055832</v>
      </c>
      <c r="J22" s="22">
        <v>1067653</v>
      </c>
      <c r="K22" s="22">
        <v>1067652</v>
      </c>
      <c r="L22" s="22">
        <v>1067652</v>
      </c>
      <c r="M22" s="22">
        <v>1067653</v>
      </c>
      <c r="N22" s="22">
        <v>1067653</v>
      </c>
      <c r="O22" s="22">
        <v>1067653</v>
      </c>
      <c r="P22" s="22">
        <f t="shared" si="2"/>
        <v>12740904</v>
      </c>
    </row>
    <row r="23" spans="1:16" s="1" customFormat="1" ht="15.75">
      <c r="A23" s="2">
        <v>17</v>
      </c>
      <c r="B23" s="28" t="s">
        <v>48</v>
      </c>
      <c r="C23" s="29" t="s">
        <v>49</v>
      </c>
      <c r="D23" s="22">
        <v>0</v>
      </c>
      <c r="E23" s="22">
        <v>0</v>
      </c>
      <c r="F23" s="22">
        <v>0</v>
      </c>
      <c r="G23" s="22">
        <v>0</v>
      </c>
      <c r="H23" s="22">
        <v>2178571</v>
      </c>
      <c r="I23" s="22">
        <v>2178571</v>
      </c>
      <c r="J23" s="22">
        <v>2178571</v>
      </c>
      <c r="K23" s="22">
        <v>2178571</v>
      </c>
      <c r="L23" s="22">
        <v>0</v>
      </c>
      <c r="M23" s="22">
        <v>0</v>
      </c>
      <c r="N23" s="22">
        <v>0</v>
      </c>
      <c r="O23" s="22">
        <v>0</v>
      </c>
      <c r="P23" s="22">
        <f t="shared" si="2"/>
        <v>8714284</v>
      </c>
    </row>
    <row r="24" spans="1:16" s="1" customFormat="1" ht="15.75">
      <c r="A24" s="2">
        <v>18</v>
      </c>
      <c r="B24" s="28" t="s">
        <v>50</v>
      </c>
      <c r="C24" s="29" t="s">
        <v>17</v>
      </c>
      <c r="D24" s="22">
        <v>0</v>
      </c>
      <c r="E24" s="22">
        <v>0</v>
      </c>
      <c r="F24" s="22">
        <v>18016340</v>
      </c>
      <c r="G24" s="22">
        <v>18016340</v>
      </c>
      <c r="H24" s="22">
        <v>18016340</v>
      </c>
      <c r="I24" s="22">
        <v>18016340</v>
      </c>
      <c r="J24" s="22">
        <v>18466290</v>
      </c>
      <c r="K24" s="22">
        <v>18466290</v>
      </c>
      <c r="L24" s="22">
        <v>18016340</v>
      </c>
      <c r="M24" s="22">
        <v>18016340</v>
      </c>
      <c r="N24" s="22">
        <v>18016340</v>
      </c>
      <c r="O24" s="22">
        <v>18016338</v>
      </c>
      <c r="P24" s="22">
        <f t="shared" si="2"/>
        <v>181063298</v>
      </c>
    </row>
    <row r="25" spans="1:16" s="1" customFormat="1" ht="15.75">
      <c r="A25" s="2">
        <v>19</v>
      </c>
      <c r="B25" s="28" t="s">
        <v>51</v>
      </c>
      <c r="C25" s="29" t="s">
        <v>52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f t="shared" si="2"/>
        <v>0</v>
      </c>
    </row>
    <row r="26" spans="1:16" s="1" customFormat="1" ht="15.75">
      <c r="A26" s="2">
        <v>20</v>
      </c>
      <c r="B26" s="28" t="s">
        <v>53</v>
      </c>
      <c r="C26" s="29" t="s">
        <v>54</v>
      </c>
      <c r="D26" s="22">
        <v>71209</v>
      </c>
      <c r="E26" s="22">
        <v>71209</v>
      </c>
      <c r="F26" s="22">
        <v>71209</v>
      </c>
      <c r="G26" s="22">
        <v>71209</v>
      </c>
      <c r="H26" s="22">
        <v>71209</v>
      </c>
      <c r="I26" s="22">
        <v>71209</v>
      </c>
      <c r="J26" s="22">
        <v>71209</v>
      </c>
      <c r="K26" s="22">
        <v>71209</v>
      </c>
      <c r="L26" s="22">
        <v>71209</v>
      </c>
      <c r="M26" s="22">
        <v>71210</v>
      </c>
      <c r="N26" s="22">
        <v>71210</v>
      </c>
      <c r="O26" s="22">
        <v>71210</v>
      </c>
      <c r="P26" s="22">
        <f t="shared" si="2"/>
        <v>854511</v>
      </c>
    </row>
    <row r="27" spans="1:16" s="1" customFormat="1" ht="15.75">
      <c r="A27" s="2">
        <v>21</v>
      </c>
      <c r="B27" s="38"/>
      <c r="C27" s="36" t="s">
        <v>18</v>
      </c>
      <c r="D27" s="37">
        <f aca="true" t="shared" si="3" ref="D27:P27">SUM(D18:D26)</f>
        <v>4280072</v>
      </c>
      <c r="E27" s="37">
        <f t="shared" si="3"/>
        <v>4280072</v>
      </c>
      <c r="F27" s="37">
        <f t="shared" si="3"/>
        <v>22296412</v>
      </c>
      <c r="G27" s="37">
        <f t="shared" si="3"/>
        <v>22296412</v>
      </c>
      <c r="H27" s="37">
        <f t="shared" si="3"/>
        <v>24474985</v>
      </c>
      <c r="I27" s="37">
        <f t="shared" si="3"/>
        <v>24474985</v>
      </c>
      <c r="J27" s="37">
        <f t="shared" si="3"/>
        <v>25476363</v>
      </c>
      <c r="K27" s="37">
        <f t="shared" si="3"/>
        <v>25476362</v>
      </c>
      <c r="L27" s="37">
        <f t="shared" si="3"/>
        <v>22847842</v>
      </c>
      <c r="M27" s="37">
        <f t="shared" si="3"/>
        <v>22847844</v>
      </c>
      <c r="N27" s="37">
        <f t="shared" si="3"/>
        <v>22847844</v>
      </c>
      <c r="O27" s="37">
        <f t="shared" si="3"/>
        <v>22847842</v>
      </c>
      <c r="P27" s="37">
        <f t="shared" si="3"/>
        <v>244447035</v>
      </c>
    </row>
    <row r="28" spans="1:16" s="5" customFormat="1" ht="15.75">
      <c r="A28" s="52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40" ht="15.75">
      <c r="M40" s="9"/>
    </row>
  </sheetData>
  <sheetProtection/>
  <mergeCells count="5">
    <mergeCell ref="B4:P4"/>
    <mergeCell ref="D5:O5"/>
    <mergeCell ref="B1:P1"/>
    <mergeCell ref="B2:P2"/>
    <mergeCell ref="B3:P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75" zoomScalePageLayoutView="0" workbookViewId="0" topLeftCell="A1">
      <selection activeCell="C9" sqref="C9"/>
    </sheetView>
  </sheetViews>
  <sheetFormatPr defaultColWidth="9.00390625" defaultRowHeight="15.75"/>
  <cols>
    <col min="1" max="1" width="7.00390625" style="53" customWidth="1"/>
    <col min="2" max="2" width="22.125" style="10" bestFit="1" customWidth="1"/>
    <col min="3" max="3" width="24.375" style="10" customWidth="1"/>
    <col min="4" max="4" width="20.375" style="49" customWidth="1"/>
    <col min="5" max="5" width="36.125" style="10" customWidth="1"/>
    <col min="6" max="6" width="17.125" style="10" customWidth="1"/>
    <col min="7" max="16384" width="9.00390625" style="10" customWidth="1"/>
  </cols>
  <sheetData>
    <row r="1" spans="1:6" s="1" customFormat="1" ht="20.25" customHeight="1">
      <c r="A1" s="2"/>
      <c r="B1" s="54" t="s">
        <v>59</v>
      </c>
      <c r="C1" s="54"/>
      <c r="D1" s="54"/>
      <c r="E1" s="54"/>
      <c r="F1" s="54"/>
    </row>
    <row r="2" spans="1:6" s="1" customFormat="1" ht="21.75" customHeight="1">
      <c r="A2" s="2"/>
      <c r="B2" s="54" t="s">
        <v>80</v>
      </c>
      <c r="C2" s="54"/>
      <c r="D2" s="54"/>
      <c r="E2" s="54"/>
      <c r="F2" s="54"/>
    </row>
    <row r="3" spans="1:6" s="1" customFormat="1" ht="15.75">
      <c r="A3" s="2"/>
      <c r="B3" s="2"/>
      <c r="C3" s="2"/>
      <c r="D3" s="47"/>
      <c r="E3" s="2"/>
      <c r="F3" s="2"/>
    </row>
    <row r="4" spans="1:6" s="2" customFormat="1" ht="15.75">
      <c r="A4" s="2" t="s">
        <v>83</v>
      </c>
      <c r="B4" s="54" t="s">
        <v>84</v>
      </c>
      <c r="C4" s="57"/>
      <c r="D4" s="47" t="s">
        <v>85</v>
      </c>
      <c r="E4" s="2" t="s">
        <v>86</v>
      </c>
      <c r="F4" s="2" t="s">
        <v>87</v>
      </c>
    </row>
    <row r="5" spans="1:6" s="1" customFormat="1" ht="15.75">
      <c r="A5" s="2">
        <v>1</v>
      </c>
      <c r="B5" s="11" t="s">
        <v>2</v>
      </c>
      <c r="C5" s="56" t="s">
        <v>73</v>
      </c>
      <c r="D5" s="56"/>
      <c r="E5" s="12" t="s">
        <v>74</v>
      </c>
      <c r="F5" s="12" t="s">
        <v>75</v>
      </c>
    </row>
    <row r="6" spans="1:6" s="1" customFormat="1" ht="15.75">
      <c r="A6" s="2">
        <v>2</v>
      </c>
      <c r="B6" s="13"/>
      <c r="C6" s="14"/>
      <c r="D6" s="20"/>
      <c r="E6" s="14"/>
      <c r="F6" s="14"/>
    </row>
    <row r="7" spans="1:6" s="1" customFormat="1" ht="15.75">
      <c r="A7" s="2">
        <v>3</v>
      </c>
      <c r="B7" s="1" t="s">
        <v>19</v>
      </c>
      <c r="C7" s="18"/>
      <c r="D7" s="15" t="s">
        <v>20</v>
      </c>
      <c r="E7" s="15">
        <v>157170</v>
      </c>
      <c r="F7" s="15">
        <f>SUM(D7:E7)</f>
        <v>157170</v>
      </c>
    </row>
    <row r="8" spans="1:6" s="1" customFormat="1" ht="15.75">
      <c r="A8" s="2">
        <v>4</v>
      </c>
      <c r="C8" s="18"/>
      <c r="D8" s="15"/>
      <c r="E8" s="23"/>
      <c r="F8" s="15">
        <f aca="true" t="shared" si="0" ref="F8:F16">SUM(D8:E8)</f>
        <v>0</v>
      </c>
    </row>
    <row r="9" spans="1:6" s="1" customFormat="1" ht="15.75">
      <c r="A9" s="2">
        <v>5</v>
      </c>
      <c r="B9" s="16" t="s">
        <v>23</v>
      </c>
      <c r="C9" s="24"/>
      <c r="D9" s="15">
        <v>0</v>
      </c>
      <c r="E9" s="15">
        <v>2499820</v>
      </c>
      <c r="F9" s="15">
        <f t="shared" si="0"/>
        <v>2499820</v>
      </c>
    </row>
    <row r="10" spans="1:6" s="1" customFormat="1" ht="15.75">
      <c r="A10" s="2">
        <v>6</v>
      </c>
      <c r="B10" s="16"/>
      <c r="C10" s="24"/>
      <c r="D10" s="48"/>
      <c r="E10" s="17"/>
      <c r="F10" s="15">
        <f t="shared" si="0"/>
        <v>0</v>
      </c>
    </row>
    <row r="11" spans="1:6" s="1" customFormat="1" ht="15.75">
      <c r="A11" s="2">
        <v>7</v>
      </c>
      <c r="B11" s="16" t="s">
        <v>58</v>
      </c>
      <c r="C11" s="24"/>
      <c r="D11" s="15" t="s">
        <v>20</v>
      </c>
      <c r="E11" s="17" t="s">
        <v>20</v>
      </c>
      <c r="F11" s="15">
        <f t="shared" si="0"/>
        <v>0</v>
      </c>
    </row>
    <row r="12" spans="1:6" s="1" customFormat="1" ht="15.75">
      <c r="A12" s="2">
        <v>8</v>
      </c>
      <c r="B12" s="16"/>
      <c r="C12" s="24"/>
      <c r="D12" s="48"/>
      <c r="E12" s="17"/>
      <c r="F12" s="15">
        <f t="shared" si="0"/>
        <v>0</v>
      </c>
    </row>
    <row r="13" spans="1:6" s="1" customFormat="1" ht="15.75">
      <c r="A13" s="2">
        <v>9</v>
      </c>
      <c r="B13" s="1" t="s">
        <v>21</v>
      </c>
      <c r="C13" s="18"/>
      <c r="D13" s="15" t="s">
        <v>20</v>
      </c>
      <c r="E13" s="17" t="s">
        <v>20</v>
      </c>
      <c r="F13" s="15">
        <f t="shared" si="0"/>
        <v>0</v>
      </c>
    </row>
    <row r="14" spans="1:6" s="1" customFormat="1" ht="15.75">
      <c r="A14" s="2">
        <v>10</v>
      </c>
      <c r="C14" s="18"/>
      <c r="D14" s="15"/>
      <c r="E14" s="17"/>
      <c r="F14" s="15">
        <f t="shared" si="0"/>
        <v>0</v>
      </c>
    </row>
    <row r="15" spans="1:6" s="1" customFormat="1" ht="15.75">
      <c r="A15" s="2">
        <v>11</v>
      </c>
      <c r="B15" s="1" t="s">
        <v>22</v>
      </c>
      <c r="C15" s="18"/>
      <c r="D15" s="15">
        <v>0</v>
      </c>
      <c r="E15" s="15">
        <v>0</v>
      </c>
      <c r="F15" s="15">
        <v>0</v>
      </c>
    </row>
    <row r="16" spans="1:6" s="1" customFormat="1" ht="18.75" customHeight="1">
      <c r="A16" s="2">
        <v>12</v>
      </c>
      <c r="B16" s="19"/>
      <c r="C16" s="27"/>
      <c r="D16" s="25"/>
      <c r="E16" s="26"/>
      <c r="F16" s="15">
        <f t="shared" si="0"/>
        <v>0</v>
      </c>
    </row>
    <row r="17" spans="1:6" s="1" customFormat="1" ht="15.75">
      <c r="A17" s="2">
        <v>13</v>
      </c>
      <c r="B17" s="39" t="s">
        <v>55</v>
      </c>
      <c r="C17" s="39">
        <v>0</v>
      </c>
      <c r="D17" s="40">
        <f>SUM(D7:D16)</f>
        <v>0</v>
      </c>
      <c r="E17" s="40">
        <f>SUM(E7:E16)</f>
        <v>2656990</v>
      </c>
      <c r="F17" s="40">
        <f>SUM(F7:F16)</f>
        <v>2656990</v>
      </c>
    </row>
  </sheetData>
  <sheetProtection/>
  <mergeCells count="4">
    <mergeCell ref="B1:F1"/>
    <mergeCell ref="B2:F2"/>
    <mergeCell ref="C5:D5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7">
      <selection activeCell="E30" sqref="E30"/>
    </sheetView>
  </sheetViews>
  <sheetFormatPr defaultColWidth="9.00390625" defaultRowHeight="15.75"/>
  <cols>
    <col min="1" max="1" width="5.375" style="44" customWidth="1"/>
    <col min="2" max="2" width="10.75390625" style="0" customWidth="1"/>
    <col min="3" max="3" width="45.125" style="0" customWidth="1"/>
    <col min="4" max="4" width="14.125" style="0" customWidth="1"/>
    <col min="5" max="8" width="12.875" style="0" customWidth="1"/>
  </cols>
  <sheetData>
    <row r="1" spans="2:8" ht="15.75">
      <c r="B1" s="57" t="s">
        <v>59</v>
      </c>
      <c r="C1" s="57"/>
      <c r="D1" s="57"/>
      <c r="E1" s="57"/>
      <c r="F1" s="57"/>
      <c r="G1" s="57"/>
      <c r="H1" s="57"/>
    </row>
    <row r="2" spans="2:8" ht="15.75">
      <c r="B2" s="58" t="s">
        <v>82</v>
      </c>
      <c r="C2" s="57"/>
      <c r="D2" s="57"/>
      <c r="E2" s="57"/>
      <c r="F2" s="57"/>
      <c r="G2" s="57"/>
      <c r="H2" s="57"/>
    </row>
    <row r="3" spans="2:8" ht="15.75">
      <c r="B3" s="58" t="s">
        <v>71</v>
      </c>
      <c r="C3" s="57"/>
      <c r="D3" s="57"/>
      <c r="E3" s="57"/>
      <c r="F3" s="57"/>
      <c r="G3" s="57"/>
      <c r="H3" s="57"/>
    </row>
    <row r="6" spans="1:8" s="44" customFormat="1" ht="15.75">
      <c r="A6" s="45" t="s">
        <v>83</v>
      </c>
      <c r="B6" s="45" t="s">
        <v>84</v>
      </c>
      <c r="C6" s="45" t="s">
        <v>85</v>
      </c>
      <c r="D6" s="45" t="s">
        <v>86</v>
      </c>
      <c r="E6" s="45" t="s">
        <v>87</v>
      </c>
      <c r="F6" s="45" t="s">
        <v>88</v>
      </c>
      <c r="G6" s="45" t="s">
        <v>89</v>
      </c>
      <c r="H6" s="44" t="s">
        <v>90</v>
      </c>
    </row>
    <row r="7" spans="1:8" ht="47.25">
      <c r="A7" s="44">
        <v>1</v>
      </c>
      <c r="B7" s="44" t="s">
        <v>2</v>
      </c>
      <c r="C7" s="45" t="s">
        <v>72</v>
      </c>
      <c r="D7" s="46" t="s">
        <v>100</v>
      </c>
      <c r="E7" s="46" t="s">
        <v>99</v>
      </c>
      <c r="F7" s="46" t="s">
        <v>77</v>
      </c>
      <c r="G7" s="46" t="s">
        <v>78</v>
      </c>
      <c r="H7" s="46" t="s">
        <v>81</v>
      </c>
    </row>
    <row r="8" ht="15.75">
      <c r="A8" s="44">
        <v>2</v>
      </c>
    </row>
    <row r="9" spans="1:8" ht="15.75">
      <c r="A9" s="44">
        <v>3</v>
      </c>
      <c r="B9" t="s">
        <v>60</v>
      </c>
      <c r="D9" s="41">
        <f>SUM(D10:D13)</f>
        <v>41188440</v>
      </c>
      <c r="E9" s="41">
        <f>SUM(E10:E13)</f>
        <v>45396906</v>
      </c>
      <c r="F9" s="41">
        <f>SUM(F10:F13)</f>
        <v>43687028</v>
      </c>
      <c r="G9" s="41">
        <f>SUM(G10:G13)</f>
        <v>43687028</v>
      </c>
      <c r="H9" s="41">
        <f>SUM(H10:H13)</f>
        <v>43687028</v>
      </c>
    </row>
    <row r="10" spans="1:8" ht="15.75">
      <c r="A10" s="44">
        <v>4</v>
      </c>
      <c r="B10" t="s">
        <v>24</v>
      </c>
      <c r="C10" t="s">
        <v>61</v>
      </c>
      <c r="D10" s="41">
        <v>26362440</v>
      </c>
      <c r="E10" s="41">
        <f>ütemterv!P8</f>
        <v>28841028</v>
      </c>
      <c r="F10" s="41">
        <f>E10</f>
        <v>28841028</v>
      </c>
      <c r="G10" s="41">
        <f aca="true" t="shared" si="0" ref="G10:H12">F10</f>
        <v>28841028</v>
      </c>
      <c r="H10" s="41">
        <f t="shared" si="0"/>
        <v>28841028</v>
      </c>
    </row>
    <row r="11" spans="1:8" ht="15.75">
      <c r="A11" s="44">
        <v>5</v>
      </c>
      <c r="B11" t="s">
        <v>25</v>
      </c>
      <c r="C11" t="s">
        <v>26</v>
      </c>
      <c r="D11" s="41">
        <v>11610000</v>
      </c>
      <c r="E11" s="41">
        <f>ütemterv!P9</f>
        <v>11610000</v>
      </c>
      <c r="F11" s="41">
        <f>E11</f>
        <v>11610000</v>
      </c>
      <c r="G11" s="41">
        <f t="shared" si="0"/>
        <v>11610000</v>
      </c>
      <c r="H11" s="41">
        <f t="shared" si="0"/>
        <v>11610000</v>
      </c>
    </row>
    <row r="12" spans="1:8" ht="15.75">
      <c r="A12" s="44">
        <v>6</v>
      </c>
      <c r="B12" t="s">
        <v>27</v>
      </c>
      <c r="C12" t="s">
        <v>28</v>
      </c>
      <c r="D12" s="41">
        <v>3216000</v>
      </c>
      <c r="E12" s="41">
        <f>ütemterv!P10</f>
        <v>3216000</v>
      </c>
      <c r="F12" s="41">
        <f>E12</f>
        <v>3216000</v>
      </c>
      <c r="G12" s="41">
        <f t="shared" si="0"/>
        <v>3216000</v>
      </c>
      <c r="H12" s="41">
        <f t="shared" si="0"/>
        <v>3216000</v>
      </c>
    </row>
    <row r="13" spans="1:8" ht="15.75">
      <c r="A13" s="44">
        <v>7</v>
      </c>
      <c r="B13" t="s">
        <v>29</v>
      </c>
      <c r="C13" t="s">
        <v>30</v>
      </c>
      <c r="D13" s="41">
        <v>0</v>
      </c>
      <c r="E13" s="41">
        <f>ütemterv!P11</f>
        <v>1729878</v>
      </c>
      <c r="F13" s="41">
        <v>20000</v>
      </c>
      <c r="G13" s="41">
        <v>20000</v>
      </c>
      <c r="H13" s="41">
        <v>20000</v>
      </c>
    </row>
    <row r="14" spans="1:5" ht="15.75">
      <c r="A14" s="44">
        <v>8</v>
      </c>
      <c r="D14" s="41">
        <v>0</v>
      </c>
      <c r="E14" s="41">
        <f>ütemterv!P12</f>
        <v>0</v>
      </c>
    </row>
    <row r="15" spans="1:8" ht="15.75">
      <c r="A15" s="44">
        <v>9</v>
      </c>
      <c r="B15" t="s">
        <v>62</v>
      </c>
      <c r="D15">
        <v>0</v>
      </c>
      <c r="E15">
        <f>SUM(E16:E18)</f>
        <v>0</v>
      </c>
      <c r="F15">
        <v>0</v>
      </c>
      <c r="G15">
        <v>0</v>
      </c>
      <c r="H15">
        <v>0</v>
      </c>
    </row>
    <row r="16" spans="1:8" ht="15.75">
      <c r="A16" s="44">
        <v>10</v>
      </c>
      <c r="B16" t="s">
        <v>31</v>
      </c>
      <c r="C16" t="s">
        <v>63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.75">
      <c r="A17" s="44">
        <v>11</v>
      </c>
      <c r="B17" t="s">
        <v>32</v>
      </c>
      <c r="C17" t="s">
        <v>33</v>
      </c>
      <c r="D17" s="41">
        <v>0</v>
      </c>
      <c r="E17" s="41">
        <f>ütemterv!P13</f>
        <v>0</v>
      </c>
      <c r="F17">
        <v>0</v>
      </c>
      <c r="G17">
        <v>0</v>
      </c>
      <c r="H17">
        <v>0</v>
      </c>
    </row>
    <row r="18" spans="1:8" ht="15.75">
      <c r="A18" s="44">
        <v>12</v>
      </c>
      <c r="B18" t="s">
        <v>34</v>
      </c>
      <c r="C18" t="s">
        <v>35</v>
      </c>
      <c r="D18">
        <v>0</v>
      </c>
      <c r="E18">
        <v>0</v>
      </c>
      <c r="F18">
        <v>0</v>
      </c>
      <c r="G18">
        <v>0</v>
      </c>
      <c r="H18">
        <v>0</v>
      </c>
    </row>
    <row r="19" ht="15.75">
      <c r="A19" s="44">
        <v>13</v>
      </c>
    </row>
    <row r="20" spans="1:8" ht="15.75">
      <c r="A20" s="44">
        <v>14</v>
      </c>
      <c r="B20" t="s">
        <v>37</v>
      </c>
      <c r="D20" s="41">
        <v>199050129</v>
      </c>
      <c r="E20" s="41">
        <f>SUM(E21)</f>
        <v>199050129</v>
      </c>
      <c r="F20" s="41">
        <v>25000000</v>
      </c>
      <c r="G20" s="41">
        <v>25000000</v>
      </c>
      <c r="H20" s="41">
        <v>25000000</v>
      </c>
    </row>
    <row r="21" spans="1:8" ht="15.75">
      <c r="A21" s="44">
        <v>15</v>
      </c>
      <c r="B21" t="s">
        <v>36</v>
      </c>
      <c r="C21" t="s">
        <v>37</v>
      </c>
      <c r="D21" s="41">
        <v>199050129</v>
      </c>
      <c r="E21" s="41">
        <f>ütemterv!P15</f>
        <v>199050129</v>
      </c>
      <c r="F21" s="41">
        <v>25000000</v>
      </c>
      <c r="G21" s="41">
        <v>25000000</v>
      </c>
      <c r="H21" s="41">
        <v>25000000</v>
      </c>
    </row>
    <row r="22" ht="15.75">
      <c r="A22" s="44">
        <v>16</v>
      </c>
    </row>
    <row r="23" spans="1:8" ht="15.75">
      <c r="A23" s="44">
        <v>17</v>
      </c>
      <c r="B23" s="42" t="s">
        <v>64</v>
      </c>
      <c r="C23" s="42"/>
      <c r="D23" s="43">
        <f>SUM(D20+D15+D9)</f>
        <v>240238569</v>
      </c>
      <c r="E23" s="43">
        <f>SUM(E20+E15+E9)</f>
        <v>244447035</v>
      </c>
      <c r="F23" s="43">
        <f>SUM(F20+F15+F9)</f>
        <v>68687028</v>
      </c>
      <c r="G23" s="43">
        <f>SUM(G20+G15+G9)</f>
        <v>68687028</v>
      </c>
      <c r="H23" s="43">
        <f>SUM(H20+H15+H9)</f>
        <v>68687028</v>
      </c>
    </row>
    <row r="24" ht="15.75">
      <c r="A24" s="44">
        <v>18</v>
      </c>
    </row>
    <row r="25" spans="1:8" ht="15.75">
      <c r="A25" s="44">
        <v>19</v>
      </c>
      <c r="B25" t="s">
        <v>65</v>
      </c>
      <c r="D25" s="41">
        <f>SUM(D26:D30)</f>
        <v>50506376</v>
      </c>
      <c r="E25" s="41">
        <f>SUM(E26:E30)</f>
        <v>53814942</v>
      </c>
      <c r="F25" s="41">
        <f>SUM(F26:F30)</f>
        <v>63415082</v>
      </c>
      <c r="G25" s="41">
        <f>SUM(G26:G30)</f>
        <v>63415082</v>
      </c>
      <c r="H25" s="41">
        <f>SUM(H26:H30)</f>
        <v>63415082</v>
      </c>
    </row>
    <row r="26" spans="1:8" ht="15.75">
      <c r="A26" s="44">
        <v>20</v>
      </c>
      <c r="B26" t="s">
        <v>38</v>
      </c>
      <c r="C26" t="s">
        <v>39</v>
      </c>
      <c r="D26" s="41">
        <v>18623200</v>
      </c>
      <c r="E26" s="41">
        <f>ütemterv!P18</f>
        <v>20184756</v>
      </c>
      <c r="F26" s="41">
        <f>E26</f>
        <v>20184756</v>
      </c>
      <c r="G26" s="41">
        <f aca="true" t="shared" si="1" ref="G26:H29">F26</f>
        <v>20184756</v>
      </c>
      <c r="H26" s="41">
        <f t="shared" si="1"/>
        <v>20184756</v>
      </c>
    </row>
    <row r="27" spans="1:8" ht="15.75">
      <c r="A27" s="44">
        <v>21</v>
      </c>
      <c r="B27" t="s">
        <v>40</v>
      </c>
      <c r="C27" t="s">
        <v>66</v>
      </c>
      <c r="D27" s="41">
        <v>2472696</v>
      </c>
      <c r="E27" s="41">
        <f>ütemterv!P19</f>
        <v>2678346</v>
      </c>
      <c r="F27" s="41">
        <f>E27</f>
        <v>2678346</v>
      </c>
      <c r="G27" s="41">
        <f t="shared" si="1"/>
        <v>2678346</v>
      </c>
      <c r="H27" s="41">
        <f t="shared" si="1"/>
        <v>2678346</v>
      </c>
    </row>
    <row r="28" spans="1:8" ht="15.75">
      <c r="A28" s="44">
        <v>22</v>
      </c>
      <c r="B28" t="s">
        <v>42</v>
      </c>
      <c r="C28" t="s">
        <v>43</v>
      </c>
      <c r="D28" s="41">
        <v>14740500</v>
      </c>
      <c r="E28" s="41">
        <f>ütemterv!P20</f>
        <v>16210936</v>
      </c>
      <c r="F28" s="41">
        <f>E28</f>
        <v>16210936</v>
      </c>
      <c r="G28" s="41">
        <f t="shared" si="1"/>
        <v>16210936</v>
      </c>
      <c r="H28" s="41">
        <f t="shared" si="1"/>
        <v>16210936</v>
      </c>
    </row>
    <row r="29" spans="1:8" ht="15.75">
      <c r="A29" s="44">
        <v>23</v>
      </c>
      <c r="B29" t="s">
        <v>44</v>
      </c>
      <c r="C29" t="s">
        <v>67</v>
      </c>
      <c r="D29" s="41">
        <v>2000000</v>
      </c>
      <c r="E29" s="41">
        <f>ütemterv!P21</f>
        <v>2000000</v>
      </c>
      <c r="F29" s="41">
        <f>E29</f>
        <v>2000000</v>
      </c>
      <c r="G29" s="41">
        <f t="shared" si="1"/>
        <v>2000000</v>
      </c>
      <c r="H29" s="41">
        <f t="shared" si="1"/>
        <v>2000000</v>
      </c>
    </row>
    <row r="30" spans="1:8" ht="15.75">
      <c r="A30" s="44">
        <v>24</v>
      </c>
      <c r="B30" t="s">
        <v>46</v>
      </c>
      <c r="C30" t="s">
        <v>47</v>
      </c>
      <c r="D30" s="41">
        <v>12669980</v>
      </c>
      <c r="E30" s="41">
        <f>ütemterv!P22</f>
        <v>12740904</v>
      </c>
      <c r="F30" s="41">
        <v>22341044</v>
      </c>
      <c r="G30" s="41">
        <v>22341044</v>
      </c>
      <c r="H30" s="41">
        <v>22341044</v>
      </c>
    </row>
    <row r="31" ht="15.75">
      <c r="A31" s="44">
        <v>25</v>
      </c>
    </row>
    <row r="32" spans="1:8" ht="15.75">
      <c r="A32" s="44">
        <v>26</v>
      </c>
      <c r="B32" t="s">
        <v>68</v>
      </c>
      <c r="D32" s="41">
        <f>SUM(D33:D35)</f>
        <v>188877682</v>
      </c>
      <c r="E32" s="41">
        <f>SUM(E33:E35)</f>
        <v>189777582</v>
      </c>
      <c r="F32" s="41">
        <f>SUM(F33:F35)</f>
        <v>5031000</v>
      </c>
      <c r="G32" s="41">
        <f>SUM(G33:G35)</f>
        <v>5031000</v>
      </c>
      <c r="H32" s="41">
        <f>SUM(H33:H35)</f>
        <v>5031000</v>
      </c>
    </row>
    <row r="33" spans="1:8" ht="15.75">
      <c r="A33" s="44">
        <v>27</v>
      </c>
      <c r="B33" t="s">
        <v>48</v>
      </c>
      <c r="C33" t="s">
        <v>49</v>
      </c>
      <c r="D33" s="41">
        <v>8714284</v>
      </c>
      <c r="E33" s="41">
        <f>ütemterv!P23</f>
        <v>8714284</v>
      </c>
      <c r="F33" s="41">
        <v>3031000</v>
      </c>
      <c r="G33" s="41">
        <v>3031000</v>
      </c>
      <c r="H33" s="41">
        <v>3031000</v>
      </c>
    </row>
    <row r="34" spans="1:8" ht="15.75">
      <c r="A34" s="44">
        <v>28</v>
      </c>
      <c r="B34" t="s">
        <v>50</v>
      </c>
      <c r="C34" t="s">
        <v>17</v>
      </c>
      <c r="D34" s="41">
        <v>180163398</v>
      </c>
      <c r="E34" s="41">
        <f>ütemterv!P24</f>
        <v>181063298</v>
      </c>
      <c r="F34" s="41">
        <v>2000000</v>
      </c>
      <c r="G34" s="41">
        <f>$F$34</f>
        <v>2000000</v>
      </c>
      <c r="H34" s="41">
        <f>$F$34</f>
        <v>2000000</v>
      </c>
    </row>
    <row r="35" spans="1:8" ht="15.75">
      <c r="A35" s="44">
        <v>29</v>
      </c>
      <c r="B35" t="s">
        <v>69</v>
      </c>
      <c r="C35" t="s">
        <v>52</v>
      </c>
      <c r="D35" s="41">
        <v>0</v>
      </c>
      <c r="E35" s="41">
        <f>ütemterv!P25</f>
        <v>0</v>
      </c>
      <c r="F35" s="41">
        <v>0</v>
      </c>
      <c r="G35" s="41">
        <v>0</v>
      </c>
      <c r="H35" s="41">
        <v>0</v>
      </c>
    </row>
    <row r="36" ht="15.75">
      <c r="A36" s="44">
        <v>30</v>
      </c>
    </row>
    <row r="37" spans="1:8" ht="15.75">
      <c r="A37" s="44">
        <v>31</v>
      </c>
      <c r="B37" t="s">
        <v>54</v>
      </c>
      <c r="D37" s="41">
        <v>854511</v>
      </c>
      <c r="E37" s="41">
        <f>E38</f>
        <v>854511</v>
      </c>
      <c r="F37" s="41">
        <f>F38</f>
        <v>1000000</v>
      </c>
      <c r="G37" s="41">
        <f>G38</f>
        <v>1000000</v>
      </c>
      <c r="H37" s="41">
        <f>H38</f>
        <v>1000000</v>
      </c>
    </row>
    <row r="38" spans="1:8" ht="15.75">
      <c r="A38" s="44">
        <v>32</v>
      </c>
      <c r="B38" t="s">
        <v>53</v>
      </c>
      <c r="C38" t="s">
        <v>54</v>
      </c>
      <c r="D38" s="41">
        <v>854511</v>
      </c>
      <c r="E38" s="41">
        <f>ütemterv!P26</f>
        <v>854511</v>
      </c>
      <c r="F38" s="41">
        <v>1000000</v>
      </c>
      <c r="G38" s="41">
        <v>1000000</v>
      </c>
      <c r="H38" s="41">
        <v>1000000</v>
      </c>
    </row>
    <row r="39" ht="15.75">
      <c r="A39" s="44">
        <v>33</v>
      </c>
    </row>
    <row r="40" spans="1:8" ht="15.75">
      <c r="A40" s="44">
        <v>34</v>
      </c>
      <c r="B40" s="42" t="s">
        <v>70</v>
      </c>
      <c r="C40" s="42"/>
      <c r="D40" s="43">
        <f>SUM(D37+D32+D25)</f>
        <v>240238569</v>
      </c>
      <c r="E40" s="43">
        <f>SUM(E37+E32+E25)</f>
        <v>244447035</v>
      </c>
      <c r="F40" s="43">
        <f>SUM(F37+F32+F25)</f>
        <v>69446082</v>
      </c>
      <c r="G40" s="43">
        <f>SUM(G37+G32+G25)</f>
        <v>69446082</v>
      </c>
      <c r="H40" s="43">
        <f>SUM(H37+H32+H25)</f>
        <v>69446082</v>
      </c>
    </row>
  </sheetData>
  <sheetProtection/>
  <mergeCells count="3">
    <mergeCell ref="B1:H1"/>
    <mergeCell ref="B2:H2"/>
    <mergeCell ref="B3:H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DanisOrsi</cp:lastModifiedBy>
  <cp:lastPrinted>2022-02-15T07:39:16Z</cp:lastPrinted>
  <dcterms:created xsi:type="dcterms:W3CDTF">2012-02-14T10:11:54Z</dcterms:created>
  <dcterms:modified xsi:type="dcterms:W3CDTF">2022-06-21T07:42:46Z</dcterms:modified>
  <cp:category/>
  <cp:version/>
  <cp:contentType/>
  <cp:contentStatus/>
</cp:coreProperties>
</file>